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455"/>
  </bookViews>
  <sheets>
    <sheet name="P1" sheetId="3" r:id="rId1"/>
  </sheets>
  <calcPr calcId="125725"/>
</workbook>
</file>

<file path=xl/calcChain.xml><?xml version="1.0" encoding="utf-8"?>
<calcChain xmlns="http://schemas.openxmlformats.org/spreadsheetml/2006/main">
  <c r="E13" i="3"/>
  <c r="E12"/>
  <c r="E11"/>
  <c r="H10"/>
  <c r="H11" s="1"/>
  <c r="H12" s="1"/>
  <c r="E10"/>
  <c r="E9"/>
  <c r="E8"/>
  <c r="C8"/>
  <c r="C10" s="1"/>
  <c r="E7"/>
  <c r="C7"/>
  <c r="C12" s="1"/>
  <c r="C13" s="1"/>
  <c r="C9" l="1"/>
  <c r="C14"/>
</calcChain>
</file>

<file path=xl/sharedStrings.xml><?xml version="1.0" encoding="utf-8"?>
<sst xmlns="http://schemas.openxmlformats.org/spreadsheetml/2006/main" count="18" uniqueCount="18">
  <si>
    <t>VALOR MÍNIMO</t>
  </si>
  <si>
    <t>VALOR MÁXIMO</t>
  </si>
  <si>
    <t>ALÍQUOTA POR FAIXA</t>
  </si>
  <si>
    <t>VALOR DA FAIXA</t>
  </si>
  <si>
    <t>CONTRIBUIÇÃO</t>
  </si>
  <si>
    <t>ALÍQUOTA EFETIVA</t>
  </si>
  <si>
    <t>CONTRIBUIÇÃO REGRA ANTIGA</t>
  </si>
  <si>
    <t>ALÍQUOTA</t>
  </si>
  <si>
    <t>FAIXA</t>
  </si>
  <si>
    <t>VALOR</t>
  </si>
  <si>
    <t>CALCULO SERVIDORES APOSENTADOS</t>
  </si>
  <si>
    <t>BASE DE CONTRIBUIÇÃO</t>
  </si>
  <si>
    <t>PARÂMETROS DE CÁLCULO APOSENTADOS</t>
  </si>
  <si>
    <t>PROVENTO COM DESCONTO</t>
  </si>
  <si>
    <t>DIGITE O VALOR DO SEU PROVENTO</t>
  </si>
  <si>
    <t>PERDA</t>
  </si>
  <si>
    <t>Elaboração: Dieese</t>
  </si>
  <si>
    <t>CÁLCULO SERVIDORES APOSENTADOS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</si>
</sst>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%"/>
  </numFmts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3" fontId="0" fillId="2" borderId="1" xfId="0" applyNumberFormat="1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/>
    <xf numFmtId="164" fontId="0" fillId="0" borderId="1" xfId="2" applyNumberFormat="1" applyFont="1" applyFill="1" applyBorder="1"/>
    <xf numFmtId="43" fontId="0" fillId="0" borderId="1" xfId="0" applyNumberFormat="1" applyFill="1" applyBorder="1"/>
    <xf numFmtId="43" fontId="0" fillId="0" borderId="1" xfId="0" applyNumberFormat="1" applyBorder="1"/>
    <xf numFmtId="164" fontId="0" fillId="0" borderId="1" xfId="2" applyNumberFormat="1" applyFont="1" applyBorder="1"/>
    <xf numFmtId="43" fontId="0" fillId="0" borderId="1" xfId="1" applyNumberFormat="1" applyFont="1" applyFill="1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0" fillId="0" borderId="1" xfId="1" applyNumberFormat="1" applyFont="1" applyBorder="1"/>
    <xf numFmtId="0" fontId="0" fillId="0" borderId="0" xfId="0" applyBorder="1"/>
    <xf numFmtId="0" fontId="0" fillId="3" borderId="1" xfId="0" applyFill="1" applyBorder="1"/>
    <xf numFmtId="43" fontId="1" fillId="0" borderId="0" xfId="0" applyNumberFormat="1" applyFont="1"/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3"/>
  <sheetViews>
    <sheetView showGridLines="0" tabSelected="1" workbookViewId="0">
      <selection activeCell="K15" sqref="K15"/>
    </sheetView>
  </sheetViews>
  <sheetFormatPr defaultRowHeight="15"/>
  <cols>
    <col min="2" max="2" width="35" bestFit="1" customWidth="1"/>
    <col min="3" max="3" width="17" customWidth="1"/>
    <col min="5" max="6" width="10.5703125" bestFit="1" customWidth="1"/>
    <col min="7" max="7" width="14.5703125" customWidth="1"/>
    <col min="8" max="8" width="12.42578125" customWidth="1"/>
    <col min="9" max="9" width="15.42578125" customWidth="1"/>
    <col min="10" max="11" width="10.5703125" bestFit="1" customWidth="1"/>
    <col min="13" max="13" width="9.5703125" bestFit="1" customWidth="1"/>
  </cols>
  <sheetData>
    <row r="2" spans="2:9">
      <c r="B2" s="26" t="s">
        <v>17</v>
      </c>
      <c r="C2" s="26"/>
      <c r="D2" s="26"/>
      <c r="E2" s="26"/>
      <c r="F2" s="26"/>
      <c r="G2" s="26"/>
      <c r="H2" s="26"/>
    </row>
    <row r="3" spans="2:9">
      <c r="B3" s="27"/>
      <c r="C3" s="27"/>
      <c r="D3" s="27"/>
      <c r="E3" s="27"/>
      <c r="F3" s="27"/>
      <c r="G3" s="27"/>
      <c r="H3" s="27"/>
      <c r="I3" s="18"/>
    </row>
    <row r="4" spans="2:9" ht="28.5" customHeight="1">
      <c r="B4" s="21" t="s">
        <v>10</v>
      </c>
      <c r="C4" s="23" t="s">
        <v>12</v>
      </c>
      <c r="D4" s="24"/>
      <c r="E4" s="24"/>
      <c r="F4" s="24"/>
      <c r="G4" s="24"/>
      <c r="H4" s="25"/>
    </row>
    <row r="5" spans="2:9" ht="30">
      <c r="B5" s="22"/>
      <c r="C5" s="5" t="s">
        <v>9</v>
      </c>
      <c r="D5" s="5" t="s">
        <v>8</v>
      </c>
      <c r="E5" s="4" t="s">
        <v>0</v>
      </c>
      <c r="F5" s="4" t="s">
        <v>1</v>
      </c>
      <c r="G5" s="4" t="s">
        <v>2</v>
      </c>
      <c r="H5" s="4" t="s">
        <v>3</v>
      </c>
      <c r="I5" s="2"/>
    </row>
    <row r="6" spans="2:9">
      <c r="B6" s="6" t="s">
        <v>14</v>
      </c>
      <c r="C6" s="7">
        <v>8000</v>
      </c>
      <c r="D6" s="8">
        <v>1</v>
      </c>
      <c r="E6" s="9">
        <v>0</v>
      </c>
      <c r="F6" s="9">
        <v>1039</v>
      </c>
      <c r="G6" s="10">
        <v>7.4999999999999997E-2</v>
      </c>
      <c r="H6" s="11"/>
      <c r="I6" s="1"/>
    </row>
    <row r="7" spans="2:9">
      <c r="B7" s="6" t="s">
        <v>11</v>
      </c>
      <c r="C7" s="12">
        <f>IF(C6&lt;=F9,0,(C6-F9))</f>
        <v>1898.9399999999996</v>
      </c>
      <c r="D7" s="8">
        <v>2</v>
      </c>
      <c r="E7" s="14">
        <f>F6+0.01</f>
        <v>1039.01</v>
      </c>
      <c r="F7" s="9">
        <v>2089.6</v>
      </c>
      <c r="G7" s="10">
        <v>0.09</v>
      </c>
      <c r="H7" s="11"/>
      <c r="I7" s="1"/>
    </row>
    <row r="8" spans="2:9">
      <c r="B8" s="6" t="s">
        <v>4</v>
      </c>
      <c r="C8" s="12">
        <f>IF(C6&lt;=F$9,0,IF(C6&lt;=F$10,(C6-F$9)*G$10,IF(C6&lt;=F$11,(C6-F$10)*G$11+H$10,IF(C6&lt;=F$12,(C6-F$11)*G$12+H$11,(C6-F$12)*G$13+H$12))))</f>
        <v>275.34629999999993</v>
      </c>
      <c r="D8" s="8">
        <v>3</v>
      </c>
      <c r="E8" s="14">
        <f t="shared" ref="E8:E13" si="0">F7+0.01</f>
        <v>2089.61</v>
      </c>
      <c r="F8" s="9">
        <v>3134.3999999999996</v>
      </c>
      <c r="G8" s="10">
        <v>0.12</v>
      </c>
      <c r="H8" s="11"/>
      <c r="I8" s="1"/>
    </row>
    <row r="9" spans="2:9">
      <c r="B9" s="6" t="s">
        <v>5</v>
      </c>
      <c r="C9" s="13">
        <f>C8/C6</f>
        <v>3.4418287499999992E-2</v>
      </c>
      <c r="D9" s="8">
        <v>4</v>
      </c>
      <c r="E9" s="14">
        <f t="shared" si="0"/>
        <v>3134.41</v>
      </c>
      <c r="F9" s="9">
        <v>6101.06</v>
      </c>
      <c r="G9" s="10">
        <v>0.14000000000000001</v>
      </c>
      <c r="H9" s="11"/>
      <c r="I9" s="1"/>
    </row>
    <row r="10" spans="2:9">
      <c r="B10" s="6" t="s">
        <v>13</v>
      </c>
      <c r="C10" s="12">
        <f>C6-C8</f>
        <v>7724.6536999999998</v>
      </c>
      <c r="D10" s="15">
        <v>5</v>
      </c>
      <c r="E10" s="14">
        <f t="shared" si="0"/>
        <v>6101.0700000000006</v>
      </c>
      <c r="F10" s="16">
        <v>10448</v>
      </c>
      <c r="G10" s="13">
        <v>0.14499999999999999</v>
      </c>
      <c r="H10" s="12">
        <f>((F10-F9)*G10)</f>
        <v>630.30629999999985</v>
      </c>
      <c r="I10" s="1"/>
    </row>
    <row r="11" spans="2:9">
      <c r="B11" s="19"/>
      <c r="C11" s="3"/>
      <c r="D11" s="15">
        <v>6</v>
      </c>
      <c r="E11" s="14">
        <f t="shared" si="0"/>
        <v>10448.01</v>
      </c>
      <c r="F11" s="16">
        <v>20896</v>
      </c>
      <c r="G11" s="13">
        <v>0.16500000000000001</v>
      </c>
      <c r="H11" s="12">
        <f>((F11-F10)*G11)+H10</f>
        <v>2354.2262999999998</v>
      </c>
      <c r="I11" s="1"/>
    </row>
    <row r="12" spans="2:9">
      <c r="B12" s="6" t="s">
        <v>6</v>
      </c>
      <c r="C12" s="12">
        <f>C7*0.11</f>
        <v>208.88339999999997</v>
      </c>
      <c r="D12" s="15">
        <v>7</v>
      </c>
      <c r="E12" s="14">
        <f t="shared" si="0"/>
        <v>20896.009999999998</v>
      </c>
      <c r="F12" s="16">
        <v>40747.199999999997</v>
      </c>
      <c r="G12" s="13">
        <v>0.19</v>
      </c>
      <c r="H12" s="12">
        <f>((F12-F11)*G12)+H11</f>
        <v>6125.9542999999994</v>
      </c>
      <c r="I12" s="1"/>
    </row>
    <row r="13" spans="2:9">
      <c r="B13" s="6" t="s">
        <v>7</v>
      </c>
      <c r="C13" s="13">
        <f>C12/C6</f>
        <v>2.6110424999999996E-2</v>
      </c>
      <c r="D13" s="15">
        <v>8</v>
      </c>
      <c r="E13" s="14">
        <f t="shared" si="0"/>
        <v>40747.21</v>
      </c>
      <c r="F13" s="17"/>
      <c r="G13" s="13">
        <v>0.22</v>
      </c>
      <c r="H13" s="12"/>
      <c r="I13" s="1"/>
    </row>
    <row r="14" spans="2:9">
      <c r="B14" s="6" t="s">
        <v>15</v>
      </c>
      <c r="C14" s="12">
        <f>C8-C12</f>
        <v>66.462899999999962</v>
      </c>
      <c r="D14" s="3"/>
      <c r="E14" s="3"/>
      <c r="F14" s="3"/>
      <c r="G14" s="3"/>
      <c r="H14" s="3"/>
    </row>
    <row r="15" spans="2:9">
      <c r="B15" s="20" t="s">
        <v>16</v>
      </c>
      <c r="C15" s="1"/>
    </row>
    <row r="16" spans="2:9">
      <c r="B16" s="1"/>
      <c r="C16" s="1"/>
    </row>
    <row r="17" spans="2:3">
      <c r="B17" s="1"/>
      <c r="C17" s="1"/>
    </row>
    <row r="18" spans="2:3">
      <c r="B18" s="1"/>
      <c r="C18" s="1"/>
    </row>
    <row r="19" spans="2:3">
      <c r="B19" s="1"/>
      <c r="C19" s="1"/>
    </row>
    <row r="20" spans="2:3">
      <c r="B20" s="1"/>
      <c r="C20" s="1"/>
    </row>
    <row r="21" spans="2:3">
      <c r="B21" s="1"/>
      <c r="C21" s="1"/>
    </row>
    <row r="22" spans="2:3">
      <c r="B22" s="1"/>
      <c r="C22" s="1"/>
    </row>
    <row r="23" spans="2:3">
      <c r="B23" s="1"/>
      <c r="C23" s="1"/>
    </row>
    <row r="24" spans="2:3">
      <c r="B24" s="1"/>
      <c r="C24" s="1"/>
    </row>
    <row r="25" spans="2:3">
      <c r="B25" s="1"/>
      <c r="C25" s="1"/>
    </row>
    <row r="26" spans="2:3">
      <c r="B26" s="1"/>
      <c r="C26" s="1"/>
    </row>
    <row r="27" spans="2:3">
      <c r="B27" s="1"/>
      <c r="C27" s="1"/>
    </row>
    <row r="28" spans="2:3">
      <c r="B28" s="1"/>
      <c r="C28" s="1"/>
    </row>
    <row r="29" spans="2:3">
      <c r="B29" s="1"/>
      <c r="C29" s="1"/>
    </row>
    <row r="30" spans="2:3">
      <c r="B30" s="1"/>
      <c r="C30" s="1"/>
    </row>
    <row r="31" spans="2:3">
      <c r="B31" s="1"/>
      <c r="C31" s="1"/>
    </row>
    <row r="32" spans="2:3">
      <c r="B32" s="1"/>
      <c r="C32" s="1"/>
    </row>
    <row r="33" spans="2:3">
      <c r="B33" s="1"/>
      <c r="C33" s="1"/>
    </row>
    <row r="34" spans="2:3">
      <c r="B34" s="1"/>
      <c r="C34" s="1"/>
    </row>
    <row r="35" spans="2:3">
      <c r="B35" s="1"/>
      <c r="C35" s="1"/>
    </row>
    <row r="36" spans="2:3">
      <c r="B36" s="1"/>
      <c r="C36" s="1"/>
    </row>
    <row r="37" spans="2:3">
      <c r="B37" s="1"/>
      <c r="C37" s="1"/>
    </row>
    <row r="38" spans="2:3">
      <c r="B38" s="1"/>
      <c r="C38" s="1"/>
    </row>
    <row r="39" spans="2:3">
      <c r="B39" s="1"/>
      <c r="C39" s="1"/>
    </row>
    <row r="40" spans="2:3">
      <c r="B40" s="1"/>
      <c r="C40" s="1"/>
    </row>
    <row r="41" spans="2:3">
      <c r="B41" s="1"/>
      <c r="C41" s="1"/>
    </row>
    <row r="42" spans="2:3">
      <c r="B42" s="1"/>
      <c r="C42" s="1"/>
    </row>
    <row r="43" spans="2:3">
      <c r="B43" s="1"/>
      <c r="C43" s="1"/>
    </row>
    <row r="44" spans="2:3">
      <c r="B44" s="1"/>
      <c r="C44" s="1"/>
    </row>
    <row r="45" spans="2:3">
      <c r="B45" s="1"/>
      <c r="C45" s="1"/>
    </row>
    <row r="46" spans="2:3">
      <c r="B46" s="1"/>
      <c r="C46" s="1"/>
    </row>
    <row r="47" spans="2:3">
      <c r="B47" s="1"/>
      <c r="C47" s="1"/>
    </row>
    <row r="48" spans="2:3">
      <c r="B48" s="1"/>
      <c r="C48" s="1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  <row r="64" spans="2:3">
      <c r="B64" s="1"/>
      <c r="C64" s="1"/>
    </row>
    <row r="65" spans="2:3">
      <c r="B65" s="1"/>
      <c r="C65" s="1"/>
    </row>
    <row r="66" spans="2:3">
      <c r="B66" s="1"/>
      <c r="C66" s="1"/>
    </row>
    <row r="67" spans="2:3">
      <c r="B67" s="1"/>
      <c r="C67" s="1"/>
    </row>
    <row r="68" spans="2:3">
      <c r="B68" s="1"/>
      <c r="C68" s="1"/>
    </row>
    <row r="69" spans="2:3">
      <c r="B69" s="1"/>
      <c r="C69" s="1"/>
    </row>
    <row r="70" spans="2:3">
      <c r="B70" s="1"/>
      <c r="C70" s="1"/>
    </row>
    <row r="71" spans="2:3">
      <c r="B71" s="1"/>
      <c r="C71" s="1"/>
    </row>
    <row r="72" spans="2:3">
      <c r="B72" s="1"/>
      <c r="C72" s="1"/>
    </row>
    <row r="73" spans="2:3">
      <c r="B73" s="1"/>
      <c r="C73" s="1"/>
    </row>
  </sheetData>
  <mergeCells count="3">
    <mergeCell ref="B4:B5"/>
    <mergeCell ref="C4:H4"/>
    <mergeCell ref="B2:H3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2020-01-29T18:47:27Z</dcterms:modified>
</cp:coreProperties>
</file>